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075" windowHeight="11505" tabRatio="875"/>
  </bookViews>
  <sheets>
    <sheet name="totaal" sheetId="1" r:id="rId1"/>
    <sheet name="Chico" sheetId="2" r:id="rId2"/>
    <sheet name="Chester" sheetId="4" r:id="rId3"/>
    <sheet name="Sisqo" sheetId="5" r:id="rId4"/>
    <sheet name="Gaija" sheetId="6" r:id="rId5"/>
    <sheet name="Manu" sheetId="7" r:id="rId6"/>
    <sheet name="Scruffles" sheetId="8" r:id="rId7"/>
    <sheet name="Freya" sheetId="9" r:id="rId8"/>
    <sheet name="Quinty" sheetId="10" r:id="rId9"/>
    <sheet name="Saar" sheetId="11" r:id="rId10"/>
    <sheet name="Ninja" sheetId="12" r:id="rId11"/>
    <sheet name="Jason" sheetId="13" r:id="rId12"/>
    <sheet name="Isis" sheetId="15" r:id="rId13"/>
    <sheet name="Rubi" sheetId="16" r:id="rId14"/>
    <sheet name="Hera" sheetId="14" r:id="rId15"/>
    <sheet name="Guusje" sheetId="3" r:id="rId16"/>
  </sheets>
  <calcPr calcId="125725"/>
</workbook>
</file>

<file path=xl/calcChain.xml><?xml version="1.0" encoding="utf-8"?>
<calcChain xmlns="http://schemas.openxmlformats.org/spreadsheetml/2006/main">
  <c r="B33" i="1"/>
  <c r="B28"/>
  <c r="C19"/>
  <c r="C5" i="6" l="1"/>
  <c r="C5" i="15"/>
  <c r="D27" i="1"/>
  <c r="B27"/>
  <c r="D5" i="9"/>
  <c r="C5"/>
  <c r="C5" i="8"/>
  <c r="C5" i="14"/>
  <c r="C5" i="11"/>
  <c r="B31" i="1"/>
  <c r="C6" i="9"/>
  <c r="D7"/>
  <c r="D24" i="1"/>
  <c r="C12" s="1"/>
  <c r="C17"/>
  <c r="C16"/>
  <c r="C15"/>
  <c r="C13"/>
  <c r="C8"/>
  <c r="C6"/>
  <c r="C5"/>
  <c r="C4"/>
  <c r="C23"/>
  <c r="D26"/>
  <c r="C5" i="5"/>
  <c r="D25" i="1"/>
  <c r="F16" i="7"/>
  <c r="F16" i="10"/>
  <c r="F16" i="12"/>
  <c r="F16" i="13"/>
  <c r="F16" i="2"/>
  <c r="E16" i="4"/>
  <c r="E16" i="5"/>
  <c r="E16" i="6"/>
  <c r="E16" i="7"/>
  <c r="E16" i="8"/>
  <c r="E21" i="9"/>
  <c r="E16" i="10"/>
  <c r="E16" i="11"/>
  <c r="E16" i="12"/>
  <c r="E16" i="13"/>
  <c r="E16" i="3"/>
  <c r="E17" i="14"/>
  <c r="E16" i="15"/>
  <c r="E16" i="16"/>
  <c r="E16" i="2"/>
  <c r="D16" i="4"/>
  <c r="D16" i="5"/>
  <c r="D16" i="6"/>
  <c r="D16" i="7"/>
  <c r="D1" s="1"/>
  <c r="B8" i="1" s="1"/>
  <c r="D16" i="8"/>
  <c r="D21" i="9"/>
  <c r="D16" i="10"/>
  <c r="D1" s="1"/>
  <c r="B14" i="1" s="1"/>
  <c r="D16" i="11"/>
  <c r="D16" i="12"/>
  <c r="D1" s="1"/>
  <c r="B17" i="1" s="1"/>
  <c r="D16" i="13"/>
  <c r="D1" s="1"/>
  <c r="B18" i="1" s="1"/>
  <c r="D16" i="3"/>
  <c r="D17" i="14"/>
  <c r="D16" i="15"/>
  <c r="D16" i="16"/>
  <c r="D16" i="2"/>
  <c r="D1" s="1"/>
  <c r="B4" i="1" s="1"/>
  <c r="C16" i="4"/>
  <c r="F16" s="1"/>
  <c r="C16" i="6"/>
  <c r="F16" s="1"/>
  <c r="C16" i="7"/>
  <c r="C16" i="8"/>
  <c r="F16" s="1"/>
  <c r="C21" i="9"/>
  <c r="F21" s="1"/>
  <c r="C16" i="10"/>
  <c r="C16" i="11"/>
  <c r="F16" s="1"/>
  <c r="C16" i="12"/>
  <c r="C16" i="13"/>
  <c r="C16" i="3"/>
  <c r="C17" i="14"/>
  <c r="C16" i="15"/>
  <c r="F16" s="1"/>
  <c r="C16" i="16"/>
  <c r="C16" i="2"/>
  <c r="F16" i="3" l="1"/>
  <c r="D1" s="1"/>
  <c r="B15" i="1" s="1"/>
  <c r="F16" i="16"/>
  <c r="D1" s="1"/>
  <c r="B7" i="1" s="1"/>
  <c r="D1" i="4"/>
  <c r="B5" i="1" s="1"/>
  <c r="C9"/>
  <c r="C11"/>
  <c r="C14"/>
  <c r="C10"/>
  <c r="D1" i="8"/>
  <c r="B10" i="1" s="1"/>
  <c r="F17" i="14"/>
  <c r="D1" i="6"/>
  <c r="B6" i="1" s="1"/>
  <c r="D1" i="11"/>
  <c r="B16" i="1" s="1"/>
  <c r="D1" i="15"/>
  <c r="B9" i="1" s="1"/>
  <c r="D1" i="9"/>
  <c r="B12" i="1" s="1"/>
  <c r="C16" i="5"/>
  <c r="F16" s="1"/>
  <c r="D1" s="1"/>
  <c r="B13" i="1" s="1"/>
  <c r="D1" i="14"/>
  <c r="B11" i="1" s="1"/>
  <c r="B19" l="1"/>
  <c r="B35" s="1"/>
</calcChain>
</file>

<file path=xl/sharedStrings.xml><?xml version="1.0" encoding="utf-8"?>
<sst xmlns="http://schemas.openxmlformats.org/spreadsheetml/2006/main" count="145" uniqueCount="51">
  <si>
    <t>Overzicht Kosten per hond</t>
  </si>
  <si>
    <t>Chico</t>
  </si>
  <si>
    <t>Chester</t>
  </si>
  <si>
    <t>Gaija</t>
  </si>
  <si>
    <t>Rubi</t>
  </si>
  <si>
    <t>Manu</t>
  </si>
  <si>
    <t>Isis</t>
  </si>
  <si>
    <t>Scruffles</t>
  </si>
  <si>
    <t>Hera</t>
  </si>
  <si>
    <t>Freya</t>
  </si>
  <si>
    <t>Sisqo</t>
  </si>
  <si>
    <t>Quinty</t>
  </si>
  <si>
    <t>Guusje</t>
  </si>
  <si>
    <t>Sarah</t>
  </si>
  <si>
    <t>Ninja</t>
  </si>
  <si>
    <t>Jason (poes)</t>
  </si>
  <si>
    <t>Naam:</t>
  </si>
  <si>
    <t>Kosten:</t>
  </si>
  <si>
    <t>Datum</t>
  </si>
  <si>
    <t>Dierenarts</t>
  </si>
  <si>
    <t>Speciaal voer</t>
  </si>
  <si>
    <t>Totaal</t>
  </si>
  <si>
    <t>pyometra</t>
  </si>
  <si>
    <t>afscheiding</t>
  </si>
  <si>
    <t>euthanasie</t>
  </si>
  <si>
    <t>crematie</t>
  </si>
  <si>
    <t>Overigen</t>
  </si>
  <si>
    <t>zooplus voer voor quinty, isis, scruffles, freya, hera</t>
  </si>
  <si>
    <t>kies trekken</t>
  </si>
  <si>
    <t>caninsuline</t>
  </si>
  <si>
    <t>diarree</t>
  </si>
  <si>
    <t>28/2 zooplus</t>
  </si>
  <si>
    <t>vaccin</t>
  </si>
  <si>
    <t>Medicijnen algemeen</t>
  </si>
  <si>
    <t>propalin</t>
  </si>
  <si>
    <t>fortekor</t>
  </si>
  <si>
    <t>nekpijn</t>
  </si>
  <si>
    <t>28-1 zooplus</t>
  </si>
  <si>
    <t>spuiten</t>
  </si>
  <si>
    <t>castratie</t>
  </si>
  <si>
    <t>tumor</t>
  </si>
  <si>
    <t>dierenarts+spec voer</t>
  </si>
  <si>
    <t>hills</t>
  </si>
  <si>
    <t>Voer voor div honden</t>
  </si>
  <si>
    <t>Voer voor meerdere honden</t>
  </si>
  <si>
    <t>Totale kosten tot heden</t>
  </si>
  <si>
    <t>guusje ziek</t>
  </si>
  <si>
    <t>crematie guusje</t>
  </si>
  <si>
    <t>behand.</t>
  </si>
  <si>
    <t>behandeling guusje tijdens ziekte, dr cordeau heeft alleen infusen gerekend…</t>
  </si>
  <si>
    <t>insuline</t>
  </si>
</sst>
</file>

<file path=xl/styles.xml><?xml version="1.0" encoding="utf-8"?>
<styleSheet xmlns="http://schemas.openxmlformats.org/spreadsheetml/2006/main">
  <numFmts count="1">
    <numFmt numFmtId="44" formatCode="_-&quot;€&quot;\ * #,##0.00_-;_-&quot;€&quot;\ * #,##0.00\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14" fontId="0" fillId="0" borderId="0" xfId="0" applyNumberFormat="1" applyAlignment="1">
      <alignment horizontal="left"/>
    </xf>
    <xf numFmtId="44" fontId="2" fillId="0" borderId="0" xfId="1" applyFont="1"/>
    <xf numFmtId="44" fontId="2" fillId="0" borderId="1" xfId="1" applyFont="1" applyBorder="1"/>
    <xf numFmtId="0" fontId="2" fillId="2" borderId="1" xfId="0" applyFont="1" applyFill="1" applyBorder="1"/>
    <xf numFmtId="44" fontId="2" fillId="2" borderId="1" xfId="1" applyFont="1" applyFill="1" applyBorder="1"/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A15" sqref="A15:XFD15"/>
    </sheetView>
  </sheetViews>
  <sheetFormatPr defaultRowHeight="15"/>
  <cols>
    <col min="1" max="1" width="26.85546875" bestFit="1" customWidth="1"/>
    <col min="2" max="2" width="21.42578125" style="1" bestFit="1" customWidth="1"/>
    <col min="3" max="3" width="15.85546875" style="1" bestFit="1" customWidth="1"/>
    <col min="4" max="5" width="9.140625" style="1"/>
  </cols>
  <sheetData>
    <row r="1" spans="1:5">
      <c r="A1" s="5" t="s">
        <v>0</v>
      </c>
    </row>
    <row r="2" spans="1:5">
      <c r="A2" s="5"/>
    </row>
    <row r="3" spans="1:5">
      <c r="B3" s="1" t="s">
        <v>41</v>
      </c>
      <c r="C3" s="1" t="s">
        <v>43</v>
      </c>
    </row>
    <row r="4" spans="1:5">
      <c r="A4" t="s">
        <v>1</v>
      </c>
      <c r="B4" s="1">
        <f>+Chico!D1</f>
        <v>0</v>
      </c>
      <c r="C4" s="1">
        <f>+C23</f>
        <v>86.25</v>
      </c>
    </row>
    <row r="5" spans="1:5">
      <c r="A5" t="s">
        <v>2</v>
      </c>
      <c r="B5" s="1">
        <f>+Chester!D1</f>
        <v>321.51</v>
      </c>
      <c r="C5" s="1">
        <f>+C23</f>
        <v>86.25</v>
      </c>
    </row>
    <row r="6" spans="1:5">
      <c r="A6" t="s">
        <v>3</v>
      </c>
      <c r="B6" s="1">
        <f>+Gaija!D1</f>
        <v>31.498653333333333</v>
      </c>
      <c r="C6" s="1">
        <f>+C23</f>
        <v>86.25</v>
      </c>
    </row>
    <row r="7" spans="1:5">
      <c r="A7" t="s">
        <v>4</v>
      </c>
      <c r="B7" s="1">
        <f>+Rubi!D1</f>
        <v>52</v>
      </c>
    </row>
    <row r="8" spans="1:5">
      <c r="A8" t="s">
        <v>5</v>
      </c>
      <c r="B8" s="1">
        <f>+Manu!D1</f>
        <v>0</v>
      </c>
      <c r="C8" s="1">
        <f>+C23</f>
        <v>86.25</v>
      </c>
    </row>
    <row r="9" spans="1:5">
      <c r="A9" t="s">
        <v>6</v>
      </c>
      <c r="B9" s="1">
        <f>+Isis!D1</f>
        <v>31.498653333333333</v>
      </c>
      <c r="C9" s="1">
        <f>+D24</f>
        <v>57.795999999999999</v>
      </c>
    </row>
    <row r="10" spans="1:5">
      <c r="A10" t="s">
        <v>7</v>
      </c>
      <c r="B10" s="1">
        <f>+Scruffles!D1</f>
        <v>261.10052000000002</v>
      </c>
      <c r="C10" s="1">
        <f>+D24</f>
        <v>57.795999999999999</v>
      </c>
    </row>
    <row r="11" spans="1:5" s="11" customFormat="1">
      <c r="A11" s="11" t="s">
        <v>8</v>
      </c>
      <c r="B11" s="12">
        <f>+Hera!D1</f>
        <v>266.85000000000002</v>
      </c>
      <c r="C11" s="12">
        <f>+D24</f>
        <v>57.795999999999999</v>
      </c>
      <c r="D11" s="12"/>
      <c r="E11" s="12"/>
    </row>
    <row r="12" spans="1:5">
      <c r="A12" t="s">
        <v>9</v>
      </c>
      <c r="B12" s="1">
        <f>+Freya!D1</f>
        <v>591.95195999999999</v>
      </c>
      <c r="C12" s="1">
        <f>+D24</f>
        <v>57.795999999999999</v>
      </c>
    </row>
    <row r="13" spans="1:5">
      <c r="A13" t="s">
        <v>10</v>
      </c>
      <c r="B13" s="1">
        <f>+Sisqo!D1</f>
        <v>98.502559999999988</v>
      </c>
      <c r="C13" s="1">
        <f>+C23</f>
        <v>86.25</v>
      </c>
    </row>
    <row r="14" spans="1:5">
      <c r="A14" t="s">
        <v>11</v>
      </c>
      <c r="B14" s="1">
        <f>+Quinty!D1</f>
        <v>0</v>
      </c>
      <c r="C14" s="1">
        <f>+D24</f>
        <v>57.795999999999999</v>
      </c>
    </row>
    <row r="15" spans="1:5" s="11" customFormat="1">
      <c r="A15" s="11" t="s">
        <v>12</v>
      </c>
      <c r="B15" s="12">
        <f>+Guusje!D1</f>
        <v>513.04999999999995</v>
      </c>
      <c r="C15" s="12">
        <f>+C23</f>
        <v>86.25</v>
      </c>
      <c r="D15" s="12"/>
      <c r="E15" s="12"/>
    </row>
    <row r="16" spans="1:5">
      <c r="A16" t="s">
        <v>13</v>
      </c>
      <c r="B16" s="1">
        <f>+Saar!D1</f>
        <v>31.498653333333333</v>
      </c>
      <c r="C16" s="1">
        <f>+C23</f>
        <v>86.25</v>
      </c>
    </row>
    <row r="17" spans="1:5">
      <c r="A17" t="s">
        <v>14</v>
      </c>
      <c r="B17" s="1">
        <f>+Ninja!D1</f>
        <v>0</v>
      </c>
      <c r="C17" s="1">
        <f>+C23</f>
        <v>86.25</v>
      </c>
    </row>
    <row r="18" spans="1:5">
      <c r="A18" t="s">
        <v>15</v>
      </c>
      <c r="B18" s="1">
        <f>+Jason!D1</f>
        <v>0</v>
      </c>
    </row>
    <row r="19" spans="1:5" s="5" customFormat="1" ht="15.75" thickBot="1">
      <c r="B19" s="8">
        <f>SUM(B4:B18)</f>
        <v>2199.4609999999998</v>
      </c>
      <c r="C19" s="8">
        <f>SUM(C4:C18)</f>
        <v>978.98000000000013</v>
      </c>
      <c r="D19" s="7"/>
      <c r="E19" s="7"/>
    </row>
    <row r="20" spans="1:5" ht="15.75" thickTop="1"/>
    <row r="21" spans="1:5">
      <c r="A21" s="5" t="s">
        <v>44</v>
      </c>
    </row>
    <row r="23" spans="1:5">
      <c r="A23" s="6">
        <v>40643</v>
      </c>
      <c r="B23" s="1">
        <v>690</v>
      </c>
      <c r="C23" s="1">
        <f>+B23/8</f>
        <v>86.25</v>
      </c>
    </row>
    <row r="24" spans="1:5">
      <c r="A24" s="2"/>
      <c r="D24" s="1">
        <f>SUM(D25:D35)</f>
        <v>57.795999999999999</v>
      </c>
    </row>
    <row r="25" spans="1:5" ht="30">
      <c r="A25" s="4" t="s">
        <v>27</v>
      </c>
      <c r="B25" s="1">
        <v>125</v>
      </c>
      <c r="D25" s="1">
        <f>+B25/5</f>
        <v>25</v>
      </c>
    </row>
    <row r="26" spans="1:5">
      <c r="A26" t="s">
        <v>31</v>
      </c>
      <c r="B26" s="1">
        <v>84</v>
      </c>
      <c r="D26" s="1">
        <f>+B26/5</f>
        <v>16.8</v>
      </c>
    </row>
    <row r="27" spans="1:5">
      <c r="A27" t="s">
        <v>37</v>
      </c>
      <c r="B27" s="1">
        <f>37.99+41.99</f>
        <v>79.98</v>
      </c>
      <c r="D27" s="1">
        <f>+B27/5</f>
        <v>15.996</v>
      </c>
    </row>
    <row r="28" spans="1:5" ht="15.75" thickBot="1">
      <c r="B28" s="8">
        <f>SUM(B23:B27)</f>
        <v>978.98</v>
      </c>
    </row>
    <row r="29" spans="1:5" ht="15.75" thickTop="1"/>
    <row r="30" spans="1:5">
      <c r="A30" s="5" t="s">
        <v>33</v>
      </c>
    </row>
    <row r="31" spans="1:5">
      <c r="A31" s="2">
        <v>40591</v>
      </c>
      <c r="B31" s="1">
        <f>5.4*1.196</f>
        <v>6.4584000000000001</v>
      </c>
    </row>
    <row r="33" spans="1:2" ht="15.75" thickBot="1">
      <c r="B33" s="8">
        <f>SUM(B31:B32)</f>
        <v>6.4584000000000001</v>
      </c>
    </row>
    <row r="34" spans="1:2" ht="15.75" thickTop="1"/>
    <row r="35" spans="1:2" ht="15.75" thickBot="1">
      <c r="A35" s="9" t="s">
        <v>45</v>
      </c>
      <c r="B35" s="10">
        <f>+B33+B28+B19</f>
        <v>3184.8993999999998</v>
      </c>
    </row>
    <row r="36" spans="1:2" ht="15.75" thickTop="1"/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6" sqref="A6"/>
    </sheetView>
  </sheetViews>
  <sheetFormatPr defaultRowHeight="15"/>
  <cols>
    <col min="1" max="1" width="9.42578125" bestFit="1" customWidth="1"/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31.498653333333333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2">
        <v>40591</v>
      </c>
      <c r="B5" t="s">
        <v>32</v>
      </c>
      <c r="C5" s="1">
        <f>79.01*1.196/3</f>
        <v>31.498653333333333</v>
      </c>
    </row>
    <row r="16" spans="1:6">
      <c r="C16" s="1">
        <f>SUM(C4:C15)</f>
        <v>31.498653333333333</v>
      </c>
      <c r="D16" s="1">
        <f>SUM(D4:D15)</f>
        <v>0</v>
      </c>
      <c r="E16" s="1">
        <f>SUM(E4:E15)</f>
        <v>0</v>
      </c>
      <c r="F16" s="1">
        <f>+D16+C16+E16</f>
        <v>31.498653333333333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17" sqref="F17"/>
    </sheetView>
  </sheetViews>
  <sheetFormatPr defaultRowHeight="15"/>
  <cols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0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16" spans="1:6">
      <c r="C16" s="1">
        <f>SUM(C4:C15)</f>
        <v>0</v>
      </c>
      <c r="D16" s="1">
        <f>SUM(D4:D15)</f>
        <v>0</v>
      </c>
      <c r="E16" s="1">
        <f>SUM(E4:E15)</f>
        <v>0</v>
      </c>
      <c r="F16" s="1">
        <f>+D16+C16+E16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17" sqref="F17"/>
    </sheetView>
  </sheetViews>
  <sheetFormatPr defaultRowHeight="15"/>
  <cols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0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16" spans="1:6">
      <c r="C16" s="1">
        <f>SUM(C4:C15)</f>
        <v>0</v>
      </c>
      <c r="D16" s="1">
        <f>SUM(D4:D15)</f>
        <v>0</v>
      </c>
      <c r="E16" s="1">
        <f>SUM(E4:E15)</f>
        <v>0</v>
      </c>
      <c r="F16" s="1">
        <f>+D16+C16+E16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6" sqref="C6"/>
    </sheetView>
  </sheetViews>
  <sheetFormatPr defaultRowHeight="15"/>
  <cols>
    <col min="1" max="1" width="9.42578125" bestFit="1" customWidth="1"/>
    <col min="3" max="7" width="9.140625" style="1"/>
  </cols>
  <sheetData>
    <row r="1" spans="1:6">
      <c r="A1" t="s">
        <v>16</v>
      </c>
      <c r="B1" t="s">
        <v>6</v>
      </c>
      <c r="D1" s="1">
        <f>+F16</f>
        <v>31.498653333333333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3">
        <v>40591</v>
      </c>
      <c r="B5" t="s">
        <v>32</v>
      </c>
      <c r="C5" s="1">
        <f>79.01*1.196/3</f>
        <v>31.498653333333333</v>
      </c>
    </row>
    <row r="16" spans="1:6">
      <c r="C16" s="1">
        <f>SUM(C4:C15)</f>
        <v>31.498653333333333</v>
      </c>
      <c r="D16" s="1">
        <f>SUM(D4:D15)</f>
        <v>0</v>
      </c>
      <c r="E16" s="1">
        <f>SUM(E4:E15)</f>
        <v>0</v>
      </c>
      <c r="F16" s="1">
        <f>+D16+C16+E16</f>
        <v>31.498653333333333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6" sqref="A6"/>
    </sheetView>
  </sheetViews>
  <sheetFormatPr defaultRowHeight="15"/>
  <cols>
    <col min="1" max="1" width="9.42578125" bestFit="1" customWidth="1"/>
    <col min="3" max="3" width="9.140625" style="1"/>
    <col min="4" max="4" width="14.28515625" style="1" bestFit="1" customWidth="1"/>
    <col min="5" max="7" width="9.140625" style="1"/>
  </cols>
  <sheetData>
    <row r="1" spans="1:6">
      <c r="A1" t="s">
        <v>16</v>
      </c>
      <c r="B1" t="s">
        <v>4</v>
      </c>
      <c r="D1" s="1">
        <f>+F16</f>
        <v>52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2">
        <v>40613</v>
      </c>
      <c r="B5" t="s">
        <v>42</v>
      </c>
      <c r="D5" s="1">
        <v>52</v>
      </c>
    </row>
    <row r="16" spans="1:6">
      <c r="C16" s="1">
        <f>SUM(C4:C15)</f>
        <v>0</v>
      </c>
      <c r="D16" s="1">
        <f>SUM(D4:D15)</f>
        <v>52</v>
      </c>
      <c r="E16" s="1">
        <f>SUM(E4:E15)</f>
        <v>0</v>
      </c>
      <c r="F16" s="1">
        <f>+D16+C16+E16</f>
        <v>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6" sqref="A6"/>
    </sheetView>
  </sheetViews>
  <sheetFormatPr defaultRowHeight="15"/>
  <cols>
    <col min="1" max="1" width="9.42578125" bestFit="1" customWidth="1"/>
    <col min="3" max="3" width="9.140625" style="1"/>
    <col min="4" max="4" width="14.28515625" style="1" bestFit="1" customWidth="1"/>
    <col min="5" max="5" width="14.28515625" style="1" customWidth="1"/>
    <col min="6" max="7" width="9.140625" style="1"/>
  </cols>
  <sheetData>
    <row r="1" spans="1:5">
      <c r="A1" t="s">
        <v>16</v>
      </c>
      <c r="D1" s="1">
        <f>+F17</f>
        <v>266.85000000000002</v>
      </c>
    </row>
    <row r="3" spans="1:5">
      <c r="A3" t="s">
        <v>17</v>
      </c>
      <c r="C3" s="1" t="s">
        <v>19</v>
      </c>
      <c r="D3" s="1" t="s">
        <v>20</v>
      </c>
      <c r="E3" s="1" t="s">
        <v>26</v>
      </c>
    </row>
    <row r="4" spans="1:5">
      <c r="A4" t="s">
        <v>18</v>
      </c>
    </row>
    <row r="5" spans="1:5">
      <c r="A5" s="2">
        <v>40602</v>
      </c>
      <c r="B5" t="s">
        <v>34</v>
      </c>
      <c r="C5" s="1">
        <f>25*1.196</f>
        <v>29.9</v>
      </c>
    </row>
    <row r="6" spans="1:5">
      <c r="A6" s="3">
        <v>40640</v>
      </c>
      <c r="B6" t="s">
        <v>24</v>
      </c>
      <c r="C6" s="1">
        <v>39.950000000000003</v>
      </c>
    </row>
    <row r="7" spans="1:5">
      <c r="A7" s="3">
        <v>40641</v>
      </c>
      <c r="B7" t="s">
        <v>25</v>
      </c>
      <c r="E7" s="1">
        <v>197</v>
      </c>
    </row>
    <row r="17" spans="3:6">
      <c r="C17" s="1">
        <f>SUM(C4:C16)</f>
        <v>69.849999999999994</v>
      </c>
      <c r="D17" s="1">
        <f>SUM(D4:D16)</f>
        <v>0</v>
      </c>
      <c r="E17" s="1">
        <f>SUM(E4:E16)</f>
        <v>197</v>
      </c>
      <c r="F17" s="1">
        <f>+D17+C17+E17</f>
        <v>266.85000000000002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8" sqref="E8"/>
    </sheetView>
  </sheetViews>
  <sheetFormatPr defaultRowHeight="15"/>
  <cols>
    <col min="1" max="1" width="9.42578125" bestFit="1" customWidth="1"/>
    <col min="2" max="2" width="10.85546875" bestFit="1" customWidth="1"/>
    <col min="3" max="3" width="9.42578125" style="1" bestFit="1" customWidth="1"/>
    <col min="4" max="4" width="27.5703125" style="1" customWidth="1"/>
    <col min="5" max="7" width="9.140625" style="1"/>
  </cols>
  <sheetData>
    <row r="1" spans="1:6">
      <c r="A1" t="s">
        <v>16</v>
      </c>
      <c r="B1" t="s">
        <v>12</v>
      </c>
      <c r="D1" s="1">
        <f>+F16</f>
        <v>513.04999999999995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2">
        <v>40574</v>
      </c>
      <c r="B5" t="s">
        <v>36</v>
      </c>
      <c r="C5" s="1">
        <v>34.75</v>
      </c>
    </row>
    <row r="6" spans="1:6">
      <c r="A6" s="3">
        <v>40654</v>
      </c>
      <c r="B6" t="s">
        <v>46</v>
      </c>
      <c r="C6" s="1">
        <v>61.45</v>
      </c>
    </row>
    <row r="7" spans="1:6">
      <c r="A7" s="3">
        <v>40655</v>
      </c>
      <c r="B7" t="s">
        <v>46</v>
      </c>
      <c r="C7" s="1">
        <v>154.85</v>
      </c>
    </row>
    <row r="8" spans="1:6">
      <c r="A8" s="3">
        <v>40662</v>
      </c>
      <c r="B8" t="s">
        <v>47</v>
      </c>
      <c r="E8" s="1">
        <v>217</v>
      </c>
    </row>
    <row r="9" spans="1:6">
      <c r="A9" s="3">
        <v>40665</v>
      </c>
      <c r="B9" t="s">
        <v>48</v>
      </c>
      <c r="C9" s="1">
        <v>45</v>
      </c>
      <c r="D9" s="1" t="s">
        <v>49</v>
      </c>
    </row>
    <row r="16" spans="1:6">
      <c r="C16" s="1">
        <f>SUM(C4:C15)</f>
        <v>296.05</v>
      </c>
      <c r="D16" s="1">
        <f>SUM(D4:D15)</f>
        <v>0</v>
      </c>
      <c r="E16" s="1">
        <f>SUM(E4:E15)</f>
        <v>217</v>
      </c>
      <c r="F16" s="1">
        <f>+D16+C16+E16</f>
        <v>513.04999999999995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17" sqref="F17"/>
    </sheetView>
  </sheetViews>
  <sheetFormatPr defaultRowHeight="15"/>
  <cols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B1" t="s">
        <v>1</v>
      </c>
      <c r="C1" s="1" t="s">
        <v>21</v>
      </c>
      <c r="D1" s="1">
        <f>+F16</f>
        <v>0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16" spans="1:6">
      <c r="C16" s="1">
        <f>SUM(C4:C15)</f>
        <v>0</v>
      </c>
      <c r="D16" s="1">
        <f>SUM(D4:D15)</f>
        <v>0</v>
      </c>
      <c r="E16" s="1">
        <f>SUM(E4:E15)</f>
        <v>0</v>
      </c>
      <c r="F16" s="1">
        <f>+D16+C16+E16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6" sqref="A6"/>
    </sheetView>
  </sheetViews>
  <sheetFormatPr defaultRowHeight="15"/>
  <cols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B1" t="s">
        <v>2</v>
      </c>
      <c r="D1" s="1">
        <f>+F16</f>
        <v>321.51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2">
        <v>40549</v>
      </c>
      <c r="B5" t="s">
        <v>40</v>
      </c>
      <c r="C5" s="1">
        <v>321.51</v>
      </c>
    </row>
    <row r="16" spans="1:6">
      <c r="C16" s="1">
        <f>SUM(C4:C15)</f>
        <v>321.51</v>
      </c>
      <c r="D16" s="1">
        <f>SUM(D4:D15)</f>
        <v>0</v>
      </c>
      <c r="E16" s="1">
        <f>SUM(E4:E15)</f>
        <v>0</v>
      </c>
      <c r="F16" s="1">
        <f>+D16+C16+E16</f>
        <v>321.51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7" sqref="C7"/>
    </sheetView>
  </sheetViews>
  <sheetFormatPr defaultRowHeight="15"/>
  <cols>
    <col min="2" max="2" width="11.85546875" bestFit="1" customWidth="1"/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98.502559999999988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3">
        <v>40607</v>
      </c>
      <c r="B5" t="s">
        <v>28</v>
      </c>
      <c r="C5" s="1">
        <f>82.36*1.196</f>
        <v>98.502559999999988</v>
      </c>
    </row>
    <row r="16" spans="1:6">
      <c r="C16" s="1">
        <f>SUM(C4:C15)</f>
        <v>98.502559999999988</v>
      </c>
      <c r="D16" s="1">
        <f>SUM(D4:D15)</f>
        <v>0</v>
      </c>
      <c r="E16" s="1">
        <f>SUM(E4:E15)</f>
        <v>0</v>
      </c>
      <c r="F16" s="1">
        <f>+D16+C16+E16</f>
        <v>98.502559999999988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6" sqref="C6"/>
    </sheetView>
  </sheetViews>
  <sheetFormatPr defaultRowHeight="15"/>
  <cols>
    <col min="1" max="1" width="9.42578125" bestFit="1" customWidth="1"/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31.498653333333333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2">
        <v>40591</v>
      </c>
      <c r="B5" t="s">
        <v>32</v>
      </c>
      <c r="C5" s="1">
        <f>79.01*1.196/3</f>
        <v>31.498653333333333</v>
      </c>
    </row>
    <row r="16" spans="1:6">
      <c r="C16" s="1">
        <f>SUM(C4:C15)</f>
        <v>31.498653333333333</v>
      </c>
      <c r="D16" s="1">
        <f>SUM(D4:D15)</f>
        <v>0</v>
      </c>
      <c r="E16" s="1">
        <f>SUM(E4:E15)</f>
        <v>0</v>
      </c>
      <c r="F16" s="1">
        <f>+D16+C16+E16</f>
        <v>31.498653333333333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17" sqref="F17"/>
    </sheetView>
  </sheetViews>
  <sheetFormatPr defaultRowHeight="15"/>
  <cols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0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16" spans="1:6">
      <c r="C16" s="1">
        <f>SUM(C4:C15)</f>
        <v>0</v>
      </c>
      <c r="D16" s="1">
        <f>SUM(D4:D15)</f>
        <v>0</v>
      </c>
      <c r="E16" s="1">
        <f>SUM(E4:E15)</f>
        <v>0</v>
      </c>
      <c r="F16" s="1">
        <f>+D16+C16+E16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7" sqref="A7"/>
    </sheetView>
  </sheetViews>
  <sheetFormatPr defaultRowHeight="15"/>
  <cols>
    <col min="1" max="1" width="9.42578125" bestFit="1" customWidth="1"/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B1" t="s">
        <v>7</v>
      </c>
      <c r="D1" s="1">
        <f>+F16</f>
        <v>261.10052000000002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5" spans="1:6">
      <c r="A5" s="2">
        <v>40602</v>
      </c>
      <c r="B5" t="s">
        <v>35</v>
      </c>
      <c r="C5" s="1">
        <f>10.87*1.196</f>
        <v>13.000519999999998</v>
      </c>
    </row>
    <row r="6" spans="1:6">
      <c r="A6" s="2">
        <v>40557</v>
      </c>
      <c r="B6" t="s">
        <v>39</v>
      </c>
      <c r="C6" s="1">
        <v>248.1</v>
      </c>
    </row>
    <row r="16" spans="1:6">
      <c r="C16" s="1">
        <f>SUM(C4:C15)</f>
        <v>261.10052000000002</v>
      </c>
      <c r="D16" s="1">
        <f>SUM(D4:D15)</f>
        <v>0</v>
      </c>
      <c r="E16" s="1">
        <f>SUM(E4:E15)</f>
        <v>0</v>
      </c>
      <c r="F16" s="1">
        <f>+D16+C16+E16</f>
        <v>261.10052000000002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19" sqref="B19"/>
    </sheetView>
  </sheetViews>
  <sheetFormatPr defaultRowHeight="15"/>
  <cols>
    <col min="1" max="1" width="9.42578125" bestFit="1" customWidth="1"/>
    <col min="2" max="2" width="11.140625" bestFit="1" customWidth="1"/>
    <col min="3" max="3" width="11.85546875" style="1" customWidth="1"/>
    <col min="4" max="5" width="15" style="1" customWidth="1"/>
    <col min="6" max="7" width="9.140625" style="1"/>
  </cols>
  <sheetData>
    <row r="1" spans="1:5">
      <c r="A1" t="s">
        <v>16</v>
      </c>
      <c r="B1" t="s">
        <v>9</v>
      </c>
      <c r="D1" s="1">
        <f>+F21</f>
        <v>591.95195999999999</v>
      </c>
    </row>
    <row r="3" spans="1:5">
      <c r="A3" t="s">
        <v>17</v>
      </c>
      <c r="C3" s="1" t="s">
        <v>19</v>
      </c>
      <c r="D3" s="1" t="s">
        <v>20</v>
      </c>
      <c r="E3" s="1" t="s">
        <v>26</v>
      </c>
    </row>
    <row r="4" spans="1:5">
      <c r="A4" t="s">
        <v>18</v>
      </c>
    </row>
    <row r="5" spans="1:5">
      <c r="A5" s="2">
        <v>40602</v>
      </c>
      <c r="C5" s="1">
        <f>14.05*1.196</f>
        <v>16.803799999999999</v>
      </c>
      <c r="D5" s="1">
        <f>15.26*1.196</f>
        <v>18.250959999999999</v>
      </c>
    </row>
    <row r="6" spans="1:5">
      <c r="A6" s="2">
        <v>40591</v>
      </c>
      <c r="C6" s="1">
        <f>57.23*1.196</f>
        <v>68.44708</v>
      </c>
    </row>
    <row r="7" spans="1:5">
      <c r="A7" s="2">
        <v>40617</v>
      </c>
      <c r="D7" s="1">
        <f>28.47*1.196</f>
        <v>34.05012</v>
      </c>
    </row>
    <row r="8" spans="1:5">
      <c r="A8" s="2">
        <v>40607</v>
      </c>
      <c r="B8" t="s">
        <v>29</v>
      </c>
      <c r="C8" s="1">
        <v>20.45</v>
      </c>
    </row>
    <row r="9" spans="1:5">
      <c r="A9" s="2"/>
      <c r="B9" t="s">
        <v>30</v>
      </c>
      <c r="C9" s="1">
        <v>51.7</v>
      </c>
    </row>
    <row r="10" spans="1:5">
      <c r="A10" s="2">
        <v>40644</v>
      </c>
      <c r="B10" t="s">
        <v>22</v>
      </c>
      <c r="C10" s="1">
        <v>197</v>
      </c>
    </row>
    <row r="11" spans="1:5">
      <c r="A11" s="2">
        <v>40638</v>
      </c>
      <c r="B11" t="s">
        <v>23</v>
      </c>
      <c r="C11" s="1">
        <v>94</v>
      </c>
    </row>
    <row r="12" spans="1:5">
      <c r="A12" s="2">
        <v>40574</v>
      </c>
      <c r="B12" t="s">
        <v>38</v>
      </c>
      <c r="E12" s="1">
        <v>70.8</v>
      </c>
    </row>
    <row r="13" spans="1:5">
      <c r="A13" s="2">
        <v>40665</v>
      </c>
      <c r="B13" t="s">
        <v>50</v>
      </c>
      <c r="C13" s="1">
        <v>20.45</v>
      </c>
    </row>
    <row r="14" spans="1:5">
      <c r="A14" s="2"/>
    </row>
    <row r="21" spans="3:6">
      <c r="C21" s="1">
        <f>SUM(C4:C20)</f>
        <v>468.85088000000002</v>
      </c>
      <c r="D21" s="1">
        <f>SUM(D4:D20)</f>
        <v>52.301079999999999</v>
      </c>
      <c r="E21" s="1">
        <f>SUM(E4:E20)</f>
        <v>70.8</v>
      </c>
      <c r="F21" s="1">
        <f>+D21+C21+E21</f>
        <v>591.95195999999999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17" sqref="F17"/>
    </sheetView>
  </sheetViews>
  <sheetFormatPr defaultRowHeight="15"/>
  <cols>
    <col min="3" max="3" width="11.85546875" style="1" customWidth="1"/>
    <col min="4" max="5" width="15" style="1" customWidth="1"/>
    <col min="6" max="7" width="9.140625" style="1"/>
  </cols>
  <sheetData>
    <row r="1" spans="1:6">
      <c r="A1" t="s">
        <v>16</v>
      </c>
      <c r="D1" s="1">
        <f>+F16</f>
        <v>0</v>
      </c>
    </row>
    <row r="3" spans="1:6">
      <c r="A3" t="s">
        <v>17</v>
      </c>
      <c r="C3" s="1" t="s">
        <v>19</v>
      </c>
      <c r="D3" s="1" t="s">
        <v>20</v>
      </c>
      <c r="E3" s="1" t="s">
        <v>26</v>
      </c>
    </row>
    <row r="4" spans="1:6">
      <c r="A4" t="s">
        <v>18</v>
      </c>
    </row>
    <row r="16" spans="1:6">
      <c r="C16" s="1">
        <f>SUM(C4:C15)</f>
        <v>0</v>
      </c>
      <c r="D16" s="1">
        <f>SUM(D4:D15)</f>
        <v>0</v>
      </c>
      <c r="E16" s="1">
        <f>SUM(E4:E15)</f>
        <v>0</v>
      </c>
      <c r="F16" s="1">
        <f>+D16+C16+E16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totaal</vt:lpstr>
      <vt:lpstr>Chico</vt:lpstr>
      <vt:lpstr>Chester</vt:lpstr>
      <vt:lpstr>Sisqo</vt:lpstr>
      <vt:lpstr>Gaija</vt:lpstr>
      <vt:lpstr>Manu</vt:lpstr>
      <vt:lpstr>Scruffles</vt:lpstr>
      <vt:lpstr>Freya</vt:lpstr>
      <vt:lpstr>Quinty</vt:lpstr>
      <vt:lpstr>Saar</vt:lpstr>
      <vt:lpstr>Ninja</vt:lpstr>
      <vt:lpstr>Jason</vt:lpstr>
      <vt:lpstr>Isis</vt:lpstr>
      <vt:lpstr>Rubi</vt:lpstr>
      <vt:lpstr>Hera</vt:lpstr>
      <vt:lpstr>Guusje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Heideman</dc:creator>
  <cp:lastModifiedBy>Betty Heideman</cp:lastModifiedBy>
  <dcterms:created xsi:type="dcterms:W3CDTF">2011-04-11T15:11:01Z</dcterms:created>
  <dcterms:modified xsi:type="dcterms:W3CDTF">2011-05-09T09:42:55Z</dcterms:modified>
</cp:coreProperties>
</file>